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155" windowHeight="8475" activeTab="0"/>
  </bookViews>
  <sheets>
    <sheet name="Лист1" sheetId="1" r:id="rId1"/>
  </sheets>
  <definedNames>
    <definedName name="размер1">'Лист1'!#REF!</definedName>
  </definedNames>
  <calcPr fullCalcOnLoad="1"/>
</workbook>
</file>

<file path=xl/sharedStrings.xml><?xml version="1.0" encoding="utf-8"?>
<sst xmlns="http://schemas.openxmlformats.org/spreadsheetml/2006/main" count="222" uniqueCount="117">
  <si>
    <t>код</t>
  </si>
  <si>
    <t>стоимость</t>
  </si>
  <si>
    <t>комментарии</t>
  </si>
  <si>
    <t>www.magazinot.ru</t>
  </si>
  <si>
    <t>(499) 390-32-84</t>
  </si>
  <si>
    <t>magazinot@mail.ru</t>
  </si>
  <si>
    <t>итого:</t>
  </si>
  <si>
    <t>Любой из представленных знаков Вы можете заказать в нашем магазине на пластике 2 или 4 мм, самоклеющейся пленке или банере, а также любого размера. Изготавливаем знаки по Вашим чертежам и макетам</t>
  </si>
  <si>
    <t>Столовая</t>
  </si>
  <si>
    <t>Комната приема пищи</t>
  </si>
  <si>
    <t>Комната отдыха</t>
  </si>
  <si>
    <t>Душевая</t>
  </si>
  <si>
    <t>Туалет</t>
  </si>
  <si>
    <t>Штаб строительства</t>
  </si>
  <si>
    <t>Прорабская</t>
  </si>
  <si>
    <t>Бытовое помещение №_</t>
  </si>
  <si>
    <t>Бытовой городок</t>
  </si>
  <si>
    <t>Вход в корпус</t>
  </si>
  <si>
    <t>Арматурный цех</t>
  </si>
  <si>
    <t>Ремонтный участок</t>
  </si>
  <si>
    <t>Пункт мойки колес</t>
  </si>
  <si>
    <t>Диспетчерская</t>
  </si>
  <si>
    <t>Дежурные электрики</t>
  </si>
  <si>
    <t>Охрана</t>
  </si>
  <si>
    <t>Медпункт</t>
  </si>
  <si>
    <t>Склад</t>
  </si>
  <si>
    <t>Въезд</t>
  </si>
  <si>
    <t>Выезд</t>
  </si>
  <si>
    <t>Обход (вправо)</t>
  </si>
  <si>
    <t>Объезд (вправо)</t>
  </si>
  <si>
    <t>Обход (влево)</t>
  </si>
  <si>
    <t>Объезд (влево)</t>
  </si>
  <si>
    <t>Проход здесь</t>
  </si>
  <si>
    <t>Проход запрещен</t>
  </si>
  <si>
    <t>Внимание! Пронос груза</t>
  </si>
  <si>
    <t>Внимание! Опасность</t>
  </si>
  <si>
    <t>Опасно! Возможно падение груза</t>
  </si>
  <si>
    <t>Пронос груза запрещен</t>
  </si>
  <si>
    <t>Внимание вход на объект без каски запрещен!</t>
  </si>
  <si>
    <t>пронос груза запрещен</t>
  </si>
  <si>
    <t>Вход на крановые пути запрещен</t>
  </si>
  <si>
    <t>Осторожно! Работает кран</t>
  </si>
  <si>
    <t>Не поднимай засыпанный, защемленный или примерзший груз</t>
  </si>
  <si>
    <t>Не поднимай груз в переполненной таре</t>
  </si>
  <si>
    <t>Осторожно! Работает кран. На крановые пути не заходить!</t>
  </si>
  <si>
    <t>Родители! не допускайте детей на строительную площадку - это опасно!</t>
  </si>
  <si>
    <t xml:space="preserve">Вход без спецодежды запрещен! </t>
  </si>
  <si>
    <t>Находиться посторонним лицам в зоне действия грузоподъемного крана запрещается</t>
  </si>
  <si>
    <t xml:space="preserve">Уважаемые господа! Приносим вам свои извинения за временные неудобства связанные со строительством </t>
  </si>
  <si>
    <t>Работать в средствах индивидуальной защиты</t>
  </si>
  <si>
    <t>Опасная зона</t>
  </si>
  <si>
    <t>Осторожно! Строительные работы</t>
  </si>
  <si>
    <t>пленка</t>
  </si>
  <si>
    <t>300х100мм</t>
  </si>
  <si>
    <t>пластик</t>
  </si>
  <si>
    <t>материал</t>
  </si>
  <si>
    <t>размер</t>
  </si>
  <si>
    <t>цена</t>
  </si>
  <si>
    <t>600х200мм</t>
  </si>
  <si>
    <t>наименование</t>
  </si>
  <si>
    <t>количество</t>
  </si>
  <si>
    <t>выберите материал и размер из раскрывающегося списка и укажите необходимое количество знаков</t>
  </si>
  <si>
    <t>варианты исполнения:</t>
  </si>
  <si>
    <t>ЗНАКИ ДЛЯ СТРОИТЕЛЬНЫХ ПЛОЩАДОК</t>
  </si>
  <si>
    <t>900х300мм</t>
  </si>
  <si>
    <t>300х300мм</t>
  </si>
  <si>
    <t>500х500мм</t>
  </si>
  <si>
    <t>700х700мм</t>
  </si>
  <si>
    <t>600х400мм</t>
  </si>
  <si>
    <t>800х600мм</t>
  </si>
  <si>
    <t>600х300мм</t>
  </si>
  <si>
    <t>800х400мм</t>
  </si>
  <si>
    <t>Заполните заявку - выберите материал и размер интересующих знаков из раскрывающегося списка (по умолчанию - на пленке и самый маленький размер), укажите необходимое  количество знаков, при необходимости добавьте комментарии и отправьте на электронную почту по адресу: magazinot@mail.ru.</t>
  </si>
  <si>
    <t>И01</t>
  </si>
  <si>
    <t>И02</t>
  </si>
  <si>
    <t>И03</t>
  </si>
  <si>
    <t>И04</t>
  </si>
  <si>
    <t>И05</t>
  </si>
  <si>
    <t>И06</t>
  </si>
  <si>
    <t>И07</t>
  </si>
  <si>
    <t>И08</t>
  </si>
  <si>
    <t>И09</t>
  </si>
  <si>
    <t>И10</t>
  </si>
  <si>
    <t>И11</t>
  </si>
  <si>
    <t>И12</t>
  </si>
  <si>
    <t>И13</t>
  </si>
  <si>
    <t>И14</t>
  </si>
  <si>
    <t>И15</t>
  </si>
  <si>
    <t>И16</t>
  </si>
  <si>
    <t>И17</t>
  </si>
  <si>
    <t>И18</t>
  </si>
  <si>
    <t>И19</t>
  </si>
  <si>
    <t>И20</t>
  </si>
  <si>
    <t>И21</t>
  </si>
  <si>
    <t>И22</t>
  </si>
  <si>
    <t>И23</t>
  </si>
  <si>
    <t>И24</t>
  </si>
  <si>
    <t>И25</t>
  </si>
  <si>
    <t>И26</t>
  </si>
  <si>
    <t>И27</t>
  </si>
  <si>
    <t>И28</t>
  </si>
  <si>
    <t>И29</t>
  </si>
  <si>
    <t>И30</t>
  </si>
  <si>
    <t>И31</t>
  </si>
  <si>
    <t>И32</t>
  </si>
  <si>
    <t>И33</t>
  </si>
  <si>
    <t>И34</t>
  </si>
  <si>
    <t>И35</t>
  </si>
  <si>
    <t>И36</t>
  </si>
  <si>
    <t>И37</t>
  </si>
  <si>
    <t>И38</t>
  </si>
  <si>
    <t>И39</t>
  </si>
  <si>
    <t>И40</t>
  </si>
  <si>
    <t>И41</t>
  </si>
  <si>
    <t>И42</t>
  </si>
  <si>
    <t>И43</t>
  </si>
  <si>
    <t>И44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</si>
</sst>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9"/>
      <color indexed="12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 applyProtection="1">
      <alignment/>
      <protection hidden="1"/>
    </xf>
    <xf numFmtId="49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horizontal="left" vertical="center" wrapText="1"/>
      <protection hidden="1"/>
    </xf>
    <xf numFmtId="2" fontId="43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43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12" xfId="0" applyFont="1" applyFill="1" applyBorder="1" applyAlignment="1" applyProtection="1">
      <alignment horizontal="center" vertical="center"/>
      <protection hidden="1" locked="0"/>
    </xf>
    <xf numFmtId="44" fontId="43" fillId="0" borderId="11" xfId="0" applyNumberFormat="1" applyFont="1" applyFill="1" applyBorder="1" applyAlignment="1" applyProtection="1">
      <alignment/>
      <protection hidden="1"/>
    </xf>
    <xf numFmtId="0" fontId="43" fillId="0" borderId="11" xfId="0" applyFont="1" applyFill="1" applyBorder="1" applyAlignment="1" applyProtection="1">
      <alignment/>
      <protection hidden="1" locked="0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3" fillId="0" borderId="12" xfId="0" applyFont="1" applyFill="1" applyBorder="1" applyAlignment="1" applyProtection="1">
      <alignment horizontal="center" vertical="center"/>
      <protection hidden="1"/>
    </xf>
    <xf numFmtId="0" fontId="43" fillId="0" borderId="12" xfId="0" applyFont="1" applyFill="1" applyBorder="1" applyAlignment="1" applyProtection="1">
      <alignment horizontal="left" vertical="center" wrapText="1"/>
      <protection hidden="1"/>
    </xf>
    <xf numFmtId="0" fontId="2" fillId="19" borderId="13" xfId="0" applyFont="1" applyFill="1" applyBorder="1" applyAlignment="1" applyProtection="1">
      <alignment horizontal="center" vertical="center" wrapText="1"/>
      <protection hidden="1"/>
    </xf>
    <xf numFmtId="0" fontId="44" fillId="19" borderId="14" xfId="0" applyFont="1" applyFill="1" applyBorder="1" applyAlignment="1" applyProtection="1">
      <alignment horizontal="center" vertical="center"/>
      <protection hidden="1"/>
    </xf>
    <xf numFmtId="0" fontId="44" fillId="19" borderId="15" xfId="0" applyFont="1" applyFill="1" applyBorder="1" applyAlignment="1" applyProtection="1">
      <alignment horizontal="center" vertical="center"/>
      <protection hidden="1"/>
    </xf>
    <xf numFmtId="0" fontId="44" fillId="19" borderId="16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 locked="0"/>
    </xf>
    <xf numFmtId="2" fontId="4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4" fillId="19" borderId="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left" vertical="center" wrapText="1"/>
      <protection hidden="1"/>
    </xf>
    <xf numFmtId="44" fontId="43" fillId="0" borderId="10" xfId="0" applyNumberFormat="1" applyFont="1" applyFill="1" applyBorder="1" applyAlignment="1" applyProtection="1">
      <alignment/>
      <protection hidden="1"/>
    </xf>
    <xf numFmtId="0" fontId="43" fillId="0" borderId="17" xfId="0" applyFont="1" applyFill="1" applyBorder="1" applyAlignment="1" applyProtection="1">
      <alignment horizontal="center" vertical="center"/>
      <protection hidden="1" locked="0"/>
    </xf>
    <xf numFmtId="44" fontId="43" fillId="0" borderId="12" xfId="0" applyNumberFormat="1" applyFont="1" applyFill="1" applyBorder="1" applyAlignment="1" applyProtection="1">
      <alignment/>
      <protection hidden="1"/>
    </xf>
    <xf numFmtId="0" fontId="44" fillId="19" borderId="13" xfId="0" applyFont="1" applyFill="1" applyBorder="1" applyAlignment="1" applyProtection="1">
      <alignment horizontal="center" vertical="center"/>
      <protection hidden="1"/>
    </xf>
    <xf numFmtId="2" fontId="44" fillId="0" borderId="11" xfId="0" applyNumberFormat="1" applyFont="1" applyFill="1" applyBorder="1" applyAlignment="1" applyProtection="1">
      <alignment horizontal="center" vertical="center"/>
      <protection hidden="1"/>
    </xf>
    <xf numFmtId="44" fontId="44" fillId="0" borderId="11" xfId="0" applyNumberFormat="1" applyFont="1" applyFill="1" applyBorder="1" applyAlignment="1" applyProtection="1">
      <alignment/>
      <protection hidden="1"/>
    </xf>
    <xf numFmtId="44" fontId="43" fillId="0" borderId="11" xfId="43" applyFont="1" applyFill="1" applyBorder="1" applyAlignment="1" applyProtection="1">
      <alignment horizontal="center" vertical="center"/>
      <protection hidden="1"/>
    </xf>
    <xf numFmtId="44" fontId="43" fillId="0" borderId="10" xfId="43" applyFont="1" applyFill="1" applyBorder="1" applyAlignment="1" applyProtection="1">
      <alignment horizontal="center" vertical="center"/>
      <protection hidden="1"/>
    </xf>
    <xf numFmtId="0" fontId="44" fillId="19" borderId="13" xfId="0" applyFont="1" applyFill="1" applyBorder="1" applyAlignment="1" applyProtection="1">
      <alignment horizontal="center" vertical="center" wrapText="1"/>
      <protection hidden="1"/>
    </xf>
    <xf numFmtId="0" fontId="44" fillId="19" borderId="14" xfId="0" applyFont="1" applyFill="1" applyBorder="1" applyAlignment="1" applyProtection="1">
      <alignment horizontal="center" vertical="center" wrapText="1"/>
      <protection hidden="1"/>
    </xf>
    <xf numFmtId="0" fontId="44" fillId="19" borderId="15" xfId="0" applyFont="1" applyFill="1" applyBorder="1" applyAlignment="1" applyProtection="1">
      <alignment horizontal="center" vertical="center" wrapText="1"/>
      <protection hidden="1"/>
    </xf>
    <xf numFmtId="0" fontId="44" fillId="19" borderId="16" xfId="0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wrapText="1"/>
      <protection hidden="1"/>
    </xf>
    <xf numFmtId="0" fontId="43" fillId="0" borderId="15" xfId="0" applyFont="1" applyBorder="1" applyAlignment="1" applyProtection="1">
      <alignment horizontal="center" wrapText="1"/>
      <protection hidden="1"/>
    </xf>
    <xf numFmtId="0" fontId="44" fillId="0" borderId="11" xfId="0" applyFont="1" applyFill="1" applyBorder="1" applyAlignment="1" applyProtection="1">
      <alignment horizontal="right" vertical="center" wrapText="1"/>
      <protection hidden="1"/>
    </xf>
    <xf numFmtId="49" fontId="44" fillId="19" borderId="18" xfId="0" applyNumberFormat="1" applyFont="1" applyFill="1" applyBorder="1" applyAlignment="1" applyProtection="1">
      <alignment horizontal="center" vertical="center" wrapText="1"/>
      <protection hidden="1"/>
    </xf>
    <xf numFmtId="49" fontId="44" fillId="19" borderId="13" xfId="0" applyNumberFormat="1" applyFont="1" applyFill="1" applyBorder="1" applyAlignment="1" applyProtection="1">
      <alignment horizontal="center" vertical="center" wrapText="1"/>
      <protection hidden="1"/>
    </xf>
    <xf numFmtId="49" fontId="44" fillId="19" borderId="19" xfId="0" applyNumberFormat="1" applyFont="1" applyFill="1" applyBorder="1" applyAlignment="1" applyProtection="1">
      <alignment horizontal="center" vertical="center" wrapText="1"/>
      <protection hidden="1"/>
    </xf>
    <xf numFmtId="49" fontId="44" fillId="19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19" borderId="20" xfId="0" applyNumberFormat="1" applyFont="1" applyFill="1" applyBorder="1" applyAlignment="1" applyProtection="1">
      <alignment horizontal="center" vertical="center" wrapText="1"/>
      <protection hidden="1"/>
    </xf>
    <xf numFmtId="49" fontId="44" fillId="19" borderId="15" xfId="0" applyNumberFormat="1" applyFont="1" applyFill="1" applyBorder="1" applyAlignment="1" applyProtection="1">
      <alignment horizontal="center" vertical="center" wrapText="1"/>
      <protection hidden="1"/>
    </xf>
    <xf numFmtId="0" fontId="44" fillId="19" borderId="18" xfId="0" applyFont="1" applyFill="1" applyBorder="1" applyAlignment="1" applyProtection="1">
      <alignment horizontal="center" vertical="center" wrapText="1"/>
      <protection hidden="1"/>
    </xf>
    <xf numFmtId="0" fontId="44" fillId="19" borderId="19" xfId="0" applyFont="1" applyFill="1" applyBorder="1" applyAlignment="1" applyProtection="1">
      <alignment horizontal="center" vertical="center" wrapText="1"/>
      <protection hidden="1"/>
    </xf>
    <xf numFmtId="0" fontId="44" fillId="19" borderId="0" xfId="0" applyFont="1" applyFill="1" applyBorder="1" applyAlignment="1" applyProtection="1">
      <alignment horizontal="center" vertical="center" wrapText="1"/>
      <protection hidden="1"/>
    </xf>
    <xf numFmtId="0" fontId="44" fillId="19" borderId="21" xfId="0" applyFont="1" applyFill="1" applyBorder="1" applyAlignment="1" applyProtection="1">
      <alignment horizontal="center" vertical="center" wrapText="1"/>
      <protection hidden="1"/>
    </xf>
    <xf numFmtId="0" fontId="44" fillId="19" borderId="20" xfId="0" applyFont="1" applyFill="1" applyBorder="1" applyAlignment="1" applyProtection="1">
      <alignment horizontal="center" vertical="center" wrapText="1"/>
      <protection hidden="1"/>
    </xf>
    <xf numFmtId="0" fontId="45" fillId="0" borderId="0" xfId="42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15" xfId="42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2</xdr:row>
      <xdr:rowOff>85725</xdr:rowOff>
    </xdr:from>
    <xdr:to>
      <xdr:col>7</xdr:col>
      <xdr:colOff>1009650</xdr:colOff>
      <xdr:row>4</xdr:row>
      <xdr:rowOff>114300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828675"/>
          <a:ext cx="1809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azinot@mail.ru" TargetMode="External" /><Relationship Id="rId2" Type="http://schemas.openxmlformats.org/officeDocument/2006/relationships/hyperlink" Target="http://www.magazinot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62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6.28125" style="6" customWidth="1"/>
    <col min="2" max="2" width="39.140625" style="7" customWidth="1"/>
    <col min="3" max="6" width="12.7109375" style="6" customWidth="1"/>
    <col min="7" max="7" width="13.140625" style="1" customWidth="1"/>
    <col min="8" max="8" width="16.421875" style="1" customWidth="1"/>
    <col min="9" max="16384" width="9.140625" style="1" customWidth="1"/>
  </cols>
  <sheetData>
    <row r="1" spans="1:8" ht="14.25">
      <c r="A1" s="39" t="s">
        <v>63</v>
      </c>
      <c r="B1" s="39"/>
      <c r="C1" s="39"/>
      <c r="D1" s="39"/>
      <c r="E1" s="39"/>
      <c r="F1" s="39"/>
      <c r="G1" s="39"/>
      <c r="H1" s="39"/>
    </row>
    <row r="2" spans="1:8" ht="44.25" customHeight="1">
      <c r="A2" s="38" t="s">
        <v>72</v>
      </c>
      <c r="B2" s="38"/>
      <c r="C2" s="38"/>
      <c r="D2" s="38"/>
      <c r="E2" s="38"/>
      <c r="F2" s="38"/>
      <c r="G2" s="38"/>
      <c r="H2" s="38"/>
    </row>
    <row r="3" spans="1:8" ht="14.25" customHeight="1">
      <c r="A3" s="40" t="s">
        <v>7</v>
      </c>
      <c r="B3" s="40"/>
      <c r="C3" s="40"/>
      <c r="D3" s="40"/>
      <c r="E3" s="54" t="s">
        <v>3</v>
      </c>
      <c r="F3" s="54"/>
      <c r="G3" s="40"/>
      <c r="H3" s="40"/>
    </row>
    <row r="4" spans="1:8" ht="14.25" customHeight="1">
      <c r="A4" s="40"/>
      <c r="B4" s="40"/>
      <c r="C4" s="40"/>
      <c r="D4" s="40"/>
      <c r="E4" s="55" t="s">
        <v>4</v>
      </c>
      <c r="F4" s="55"/>
      <c r="G4" s="40"/>
      <c r="H4" s="40"/>
    </row>
    <row r="5" spans="1:8" ht="14.25" customHeight="1">
      <c r="A5" s="41"/>
      <c r="B5" s="41"/>
      <c r="C5" s="41"/>
      <c r="D5" s="41"/>
      <c r="E5" s="56" t="s">
        <v>5</v>
      </c>
      <c r="F5" s="56"/>
      <c r="G5" s="41"/>
      <c r="H5" s="41"/>
    </row>
    <row r="6" spans="1:8" ht="14.25">
      <c r="A6" s="2" t="s">
        <v>0</v>
      </c>
      <c r="B6" s="2" t="s">
        <v>59</v>
      </c>
      <c r="C6" s="14" t="s">
        <v>56</v>
      </c>
      <c r="D6" s="13" t="s">
        <v>55</v>
      </c>
      <c r="E6" s="3" t="s">
        <v>57</v>
      </c>
      <c r="F6" s="13" t="s">
        <v>60</v>
      </c>
      <c r="G6" s="13" t="s">
        <v>1</v>
      </c>
      <c r="H6" s="13" t="s">
        <v>2</v>
      </c>
    </row>
    <row r="7" spans="1:8" ht="14.25">
      <c r="A7" s="43" t="s">
        <v>62</v>
      </c>
      <c r="B7" s="44"/>
      <c r="C7" s="17" t="s">
        <v>53</v>
      </c>
      <c r="D7" s="18" t="s">
        <v>52</v>
      </c>
      <c r="E7" s="34" t="s">
        <v>61</v>
      </c>
      <c r="F7" s="34"/>
      <c r="G7" s="34"/>
      <c r="H7" s="35"/>
    </row>
    <row r="8" spans="1:8" ht="14.25">
      <c r="A8" s="47"/>
      <c r="B8" s="48"/>
      <c r="C8" s="19" t="s">
        <v>58</v>
      </c>
      <c r="D8" s="20" t="s">
        <v>54</v>
      </c>
      <c r="E8" s="36"/>
      <c r="F8" s="36"/>
      <c r="G8" s="36"/>
      <c r="H8" s="37"/>
    </row>
    <row r="9" spans="1:8" ht="14.25">
      <c r="A9" s="15" t="s">
        <v>73</v>
      </c>
      <c r="B9" s="16" t="s">
        <v>8</v>
      </c>
      <c r="C9" s="9" t="s">
        <v>53</v>
      </c>
      <c r="D9" s="9" t="s">
        <v>52</v>
      </c>
      <c r="E9" s="32">
        <f>IF(C9="300х100мм",IF(D9="пленка",24,54),IF(D9="пленка",84,192))</f>
        <v>24</v>
      </c>
      <c r="F9" s="8"/>
      <c r="G9" s="11">
        <f>E9*F9</f>
        <v>0</v>
      </c>
      <c r="H9" s="12"/>
    </row>
    <row r="10" spans="1:8" ht="14.25">
      <c r="A10" s="4" t="s">
        <v>74</v>
      </c>
      <c r="B10" s="5" t="s">
        <v>9</v>
      </c>
      <c r="C10" s="8" t="s">
        <v>53</v>
      </c>
      <c r="D10" s="8" t="s">
        <v>52</v>
      </c>
      <c r="E10" s="32">
        <f aca="true" t="shared" si="0" ref="E10:E26">IF(C10="300х100мм",IF(D10="пленка",24,54),IF(D10="пленка",84,192))</f>
        <v>24</v>
      </c>
      <c r="F10" s="8"/>
      <c r="G10" s="11">
        <f aca="true" t="shared" si="1" ref="G10:G26">E10*F10</f>
        <v>0</v>
      </c>
      <c r="H10" s="10"/>
    </row>
    <row r="11" spans="1:8" ht="14.25">
      <c r="A11" s="4" t="s">
        <v>75</v>
      </c>
      <c r="B11" s="5" t="s">
        <v>10</v>
      </c>
      <c r="C11" s="8" t="s">
        <v>53</v>
      </c>
      <c r="D11" s="8" t="s">
        <v>52</v>
      </c>
      <c r="E11" s="32">
        <f t="shared" si="0"/>
        <v>24</v>
      </c>
      <c r="F11" s="8"/>
      <c r="G11" s="11">
        <f t="shared" si="1"/>
        <v>0</v>
      </c>
      <c r="H11" s="10"/>
    </row>
    <row r="12" spans="1:8" ht="14.25">
      <c r="A12" s="4" t="s">
        <v>76</v>
      </c>
      <c r="B12" s="5" t="s">
        <v>11</v>
      </c>
      <c r="C12" s="8" t="s">
        <v>53</v>
      </c>
      <c r="D12" s="8" t="s">
        <v>52</v>
      </c>
      <c r="E12" s="32">
        <f t="shared" si="0"/>
        <v>24</v>
      </c>
      <c r="F12" s="8"/>
      <c r="G12" s="11">
        <f t="shared" si="1"/>
        <v>0</v>
      </c>
      <c r="H12" s="10"/>
    </row>
    <row r="13" spans="1:8" ht="14.25">
      <c r="A13" s="4" t="s">
        <v>77</v>
      </c>
      <c r="B13" s="5" t="s">
        <v>12</v>
      </c>
      <c r="C13" s="8" t="s">
        <v>53</v>
      </c>
      <c r="D13" s="8" t="s">
        <v>52</v>
      </c>
      <c r="E13" s="32">
        <f t="shared" si="0"/>
        <v>24</v>
      </c>
      <c r="F13" s="8"/>
      <c r="G13" s="11">
        <f t="shared" si="1"/>
        <v>0</v>
      </c>
      <c r="H13" s="10"/>
    </row>
    <row r="14" spans="1:8" ht="14.25">
      <c r="A14" s="4" t="s">
        <v>78</v>
      </c>
      <c r="B14" s="5" t="s">
        <v>13</v>
      </c>
      <c r="C14" s="8" t="s">
        <v>53</v>
      </c>
      <c r="D14" s="8" t="s">
        <v>52</v>
      </c>
      <c r="E14" s="32">
        <f t="shared" si="0"/>
        <v>24</v>
      </c>
      <c r="F14" s="8"/>
      <c r="G14" s="11">
        <f t="shared" si="1"/>
        <v>0</v>
      </c>
      <c r="H14" s="10"/>
    </row>
    <row r="15" spans="1:8" ht="14.25">
      <c r="A15" s="4" t="s">
        <v>79</v>
      </c>
      <c r="B15" s="5" t="s">
        <v>14</v>
      </c>
      <c r="C15" s="8" t="s">
        <v>53</v>
      </c>
      <c r="D15" s="8" t="s">
        <v>52</v>
      </c>
      <c r="E15" s="32">
        <f t="shared" si="0"/>
        <v>24</v>
      </c>
      <c r="F15" s="8"/>
      <c r="G15" s="11">
        <f t="shared" si="1"/>
        <v>0</v>
      </c>
      <c r="H15" s="10"/>
    </row>
    <row r="16" spans="1:8" ht="14.25">
      <c r="A16" s="4" t="s">
        <v>80</v>
      </c>
      <c r="B16" s="5" t="s">
        <v>15</v>
      </c>
      <c r="C16" s="8" t="s">
        <v>53</v>
      </c>
      <c r="D16" s="8" t="s">
        <v>52</v>
      </c>
      <c r="E16" s="32">
        <f t="shared" si="0"/>
        <v>24</v>
      </c>
      <c r="F16" s="8"/>
      <c r="G16" s="11">
        <f t="shared" si="1"/>
        <v>0</v>
      </c>
      <c r="H16" s="10"/>
    </row>
    <row r="17" spans="1:8" ht="14.25">
      <c r="A17" s="4" t="s">
        <v>81</v>
      </c>
      <c r="B17" s="5" t="s">
        <v>16</v>
      </c>
      <c r="C17" s="8" t="s">
        <v>53</v>
      </c>
      <c r="D17" s="8" t="s">
        <v>52</v>
      </c>
      <c r="E17" s="32">
        <f t="shared" si="0"/>
        <v>24</v>
      </c>
      <c r="F17" s="8"/>
      <c r="G17" s="11">
        <f t="shared" si="1"/>
        <v>0</v>
      </c>
      <c r="H17" s="10"/>
    </row>
    <row r="18" spans="1:8" ht="14.25">
      <c r="A18" s="4" t="s">
        <v>82</v>
      </c>
      <c r="B18" s="5" t="s">
        <v>17</v>
      </c>
      <c r="C18" s="8" t="s">
        <v>53</v>
      </c>
      <c r="D18" s="8" t="s">
        <v>52</v>
      </c>
      <c r="E18" s="32">
        <f t="shared" si="0"/>
        <v>24</v>
      </c>
      <c r="F18" s="8"/>
      <c r="G18" s="11">
        <f t="shared" si="1"/>
        <v>0</v>
      </c>
      <c r="H18" s="10"/>
    </row>
    <row r="19" spans="1:8" ht="14.25">
      <c r="A19" s="4" t="s">
        <v>83</v>
      </c>
      <c r="B19" s="5" t="s">
        <v>18</v>
      </c>
      <c r="C19" s="8" t="s">
        <v>53</v>
      </c>
      <c r="D19" s="8" t="s">
        <v>52</v>
      </c>
      <c r="E19" s="32">
        <f t="shared" si="0"/>
        <v>24</v>
      </c>
      <c r="F19" s="8"/>
      <c r="G19" s="11">
        <f t="shared" si="1"/>
        <v>0</v>
      </c>
      <c r="H19" s="10"/>
    </row>
    <row r="20" spans="1:8" ht="14.25">
      <c r="A20" s="4" t="s">
        <v>84</v>
      </c>
      <c r="B20" s="5" t="s">
        <v>19</v>
      </c>
      <c r="C20" s="8" t="s">
        <v>53</v>
      </c>
      <c r="D20" s="8" t="s">
        <v>52</v>
      </c>
      <c r="E20" s="32">
        <f t="shared" si="0"/>
        <v>24</v>
      </c>
      <c r="F20" s="8"/>
      <c r="G20" s="11">
        <f t="shared" si="1"/>
        <v>0</v>
      </c>
      <c r="H20" s="10"/>
    </row>
    <row r="21" spans="1:8" ht="14.25">
      <c r="A21" s="4" t="s">
        <v>85</v>
      </c>
      <c r="B21" s="5" t="s">
        <v>20</v>
      </c>
      <c r="C21" s="8" t="s">
        <v>53</v>
      </c>
      <c r="D21" s="8" t="s">
        <v>52</v>
      </c>
      <c r="E21" s="32">
        <f t="shared" si="0"/>
        <v>24</v>
      </c>
      <c r="F21" s="8"/>
      <c r="G21" s="11">
        <f t="shared" si="1"/>
        <v>0</v>
      </c>
      <c r="H21" s="10"/>
    </row>
    <row r="22" spans="1:8" ht="14.25">
      <c r="A22" s="4" t="s">
        <v>86</v>
      </c>
      <c r="B22" s="5" t="s">
        <v>21</v>
      </c>
      <c r="C22" s="8" t="s">
        <v>53</v>
      </c>
      <c r="D22" s="8" t="s">
        <v>52</v>
      </c>
      <c r="E22" s="32">
        <f t="shared" si="0"/>
        <v>24</v>
      </c>
      <c r="F22" s="8"/>
      <c r="G22" s="11">
        <f t="shared" si="1"/>
        <v>0</v>
      </c>
      <c r="H22" s="10"/>
    </row>
    <row r="23" spans="1:8" ht="14.25">
      <c r="A23" s="4" t="s">
        <v>87</v>
      </c>
      <c r="B23" s="5" t="s">
        <v>22</v>
      </c>
      <c r="C23" s="8" t="s">
        <v>53</v>
      </c>
      <c r="D23" s="8" t="s">
        <v>52</v>
      </c>
      <c r="E23" s="32">
        <f t="shared" si="0"/>
        <v>24</v>
      </c>
      <c r="F23" s="8"/>
      <c r="G23" s="11">
        <f t="shared" si="1"/>
        <v>0</v>
      </c>
      <c r="H23" s="10"/>
    </row>
    <row r="24" spans="1:8" ht="14.25">
      <c r="A24" s="4" t="s">
        <v>88</v>
      </c>
      <c r="B24" s="5" t="s">
        <v>23</v>
      </c>
      <c r="C24" s="8" t="s">
        <v>53</v>
      </c>
      <c r="D24" s="8" t="s">
        <v>52</v>
      </c>
      <c r="E24" s="32">
        <f t="shared" si="0"/>
        <v>24</v>
      </c>
      <c r="F24" s="8"/>
      <c r="G24" s="11">
        <f t="shared" si="1"/>
        <v>0</v>
      </c>
      <c r="H24" s="10"/>
    </row>
    <row r="25" spans="1:8" ht="14.25">
      <c r="A25" s="4" t="s">
        <v>89</v>
      </c>
      <c r="B25" s="5" t="s">
        <v>24</v>
      </c>
      <c r="C25" s="8" t="s">
        <v>53</v>
      </c>
      <c r="D25" s="8" t="s">
        <v>52</v>
      </c>
      <c r="E25" s="32">
        <f t="shared" si="0"/>
        <v>24</v>
      </c>
      <c r="F25" s="8"/>
      <c r="G25" s="11">
        <f t="shared" si="1"/>
        <v>0</v>
      </c>
      <c r="H25" s="10"/>
    </row>
    <row r="26" spans="1:8" ht="14.25">
      <c r="A26" s="4" t="s">
        <v>90</v>
      </c>
      <c r="B26" s="5" t="s">
        <v>25</v>
      </c>
      <c r="C26" s="8" t="s">
        <v>53</v>
      </c>
      <c r="D26" s="8" t="s">
        <v>52</v>
      </c>
      <c r="E26" s="32">
        <f t="shared" si="0"/>
        <v>24</v>
      </c>
      <c r="F26" s="8"/>
      <c r="G26" s="11">
        <f t="shared" si="1"/>
        <v>0</v>
      </c>
      <c r="H26" s="10"/>
    </row>
    <row r="27" spans="1:8" ht="14.25">
      <c r="A27" s="43" t="s">
        <v>62</v>
      </c>
      <c r="B27" s="44"/>
      <c r="C27" s="17" t="s">
        <v>58</v>
      </c>
      <c r="D27" s="18" t="s">
        <v>52</v>
      </c>
      <c r="E27" s="34" t="s">
        <v>61</v>
      </c>
      <c r="F27" s="34"/>
      <c r="G27" s="34"/>
      <c r="H27" s="35"/>
    </row>
    <row r="28" spans="1:8" ht="14.25">
      <c r="A28" s="47"/>
      <c r="B28" s="48"/>
      <c r="C28" s="19" t="s">
        <v>64</v>
      </c>
      <c r="D28" s="20" t="s">
        <v>54</v>
      </c>
      <c r="E28" s="36"/>
      <c r="F28" s="36"/>
      <c r="G28" s="36"/>
      <c r="H28" s="37"/>
    </row>
    <row r="29" spans="1:8" ht="14.25">
      <c r="A29" s="4" t="s">
        <v>91</v>
      </c>
      <c r="B29" s="5" t="s">
        <v>26</v>
      </c>
      <c r="C29" s="8" t="s">
        <v>58</v>
      </c>
      <c r="D29" s="8" t="s">
        <v>52</v>
      </c>
      <c r="E29" s="32">
        <f aca="true" t="shared" si="2" ref="E29:E34">IF(C29="600х200мм",IF(D29="пленка",84,204),IF(D29="пленка",175,418.5))</f>
        <v>84</v>
      </c>
      <c r="F29" s="8"/>
      <c r="G29" s="11">
        <f aca="true" t="shared" si="3" ref="G29:G61">E29*F29</f>
        <v>0</v>
      </c>
      <c r="H29" s="10"/>
    </row>
    <row r="30" spans="1:8" ht="14.25">
      <c r="A30" s="4" t="s">
        <v>92</v>
      </c>
      <c r="B30" s="5" t="s">
        <v>27</v>
      </c>
      <c r="C30" s="8" t="s">
        <v>58</v>
      </c>
      <c r="D30" s="8" t="s">
        <v>52</v>
      </c>
      <c r="E30" s="32">
        <f t="shared" si="2"/>
        <v>84</v>
      </c>
      <c r="F30" s="8"/>
      <c r="G30" s="11">
        <f t="shared" si="3"/>
        <v>0</v>
      </c>
      <c r="H30" s="10"/>
    </row>
    <row r="31" spans="1:8" ht="14.25">
      <c r="A31" s="4" t="s">
        <v>93</v>
      </c>
      <c r="B31" s="5" t="s">
        <v>28</v>
      </c>
      <c r="C31" s="8" t="s">
        <v>58</v>
      </c>
      <c r="D31" s="8" t="s">
        <v>52</v>
      </c>
      <c r="E31" s="32">
        <f t="shared" si="2"/>
        <v>84</v>
      </c>
      <c r="F31" s="8"/>
      <c r="G31" s="11">
        <f t="shared" si="3"/>
        <v>0</v>
      </c>
      <c r="H31" s="10"/>
    </row>
    <row r="32" spans="1:8" ht="14.25">
      <c r="A32" s="4" t="s">
        <v>94</v>
      </c>
      <c r="B32" s="5" t="s">
        <v>29</v>
      </c>
      <c r="C32" s="8" t="s">
        <v>58</v>
      </c>
      <c r="D32" s="8" t="s">
        <v>52</v>
      </c>
      <c r="E32" s="32">
        <f t="shared" si="2"/>
        <v>84</v>
      </c>
      <c r="F32" s="8"/>
      <c r="G32" s="11">
        <f t="shared" si="3"/>
        <v>0</v>
      </c>
      <c r="H32" s="10"/>
    </row>
    <row r="33" spans="1:8" ht="14.25">
      <c r="A33" s="4" t="s">
        <v>95</v>
      </c>
      <c r="B33" s="5" t="s">
        <v>30</v>
      </c>
      <c r="C33" s="8" t="s">
        <v>58</v>
      </c>
      <c r="D33" s="8" t="s">
        <v>52</v>
      </c>
      <c r="E33" s="32">
        <f t="shared" si="2"/>
        <v>84</v>
      </c>
      <c r="F33" s="8"/>
      <c r="G33" s="11">
        <f t="shared" si="3"/>
        <v>0</v>
      </c>
      <c r="H33" s="10"/>
    </row>
    <row r="34" spans="1:8" ht="14.25">
      <c r="A34" s="24" t="s">
        <v>96</v>
      </c>
      <c r="B34" s="25" t="s">
        <v>31</v>
      </c>
      <c r="C34" s="22" t="s">
        <v>58</v>
      </c>
      <c r="D34" s="22" t="s">
        <v>52</v>
      </c>
      <c r="E34" s="33">
        <f t="shared" si="2"/>
        <v>84</v>
      </c>
      <c r="F34" s="22"/>
      <c r="G34" s="26">
        <f t="shared" si="3"/>
        <v>0</v>
      </c>
      <c r="H34" s="27"/>
    </row>
    <row r="35" spans="1:8" ht="14.25" customHeight="1">
      <c r="A35" s="43" t="s">
        <v>62</v>
      </c>
      <c r="B35" s="44"/>
      <c r="C35" s="17" t="s">
        <v>65</v>
      </c>
      <c r="D35" s="29" t="s">
        <v>52</v>
      </c>
      <c r="E35" s="49" t="s">
        <v>61</v>
      </c>
      <c r="F35" s="34"/>
      <c r="G35" s="34"/>
      <c r="H35" s="35"/>
    </row>
    <row r="36" spans="1:8" ht="14.25" customHeight="1">
      <c r="A36" s="45"/>
      <c r="B36" s="46"/>
      <c r="C36" s="23" t="s">
        <v>66</v>
      </c>
      <c r="D36" s="23" t="s">
        <v>54</v>
      </c>
      <c r="E36" s="50"/>
      <c r="F36" s="51"/>
      <c r="G36" s="51"/>
      <c r="H36" s="52"/>
    </row>
    <row r="37" spans="1:8" ht="14.25" customHeight="1">
      <c r="A37" s="47"/>
      <c r="B37" s="48"/>
      <c r="C37" s="19" t="s">
        <v>67</v>
      </c>
      <c r="D37" s="19"/>
      <c r="E37" s="53"/>
      <c r="F37" s="36"/>
      <c r="G37" s="36"/>
      <c r="H37" s="37"/>
    </row>
    <row r="38" spans="1:8" ht="14.25">
      <c r="A38" s="15" t="s">
        <v>97</v>
      </c>
      <c r="B38" s="16" t="s">
        <v>32</v>
      </c>
      <c r="C38" s="9" t="s">
        <v>65</v>
      </c>
      <c r="D38" s="9" t="s">
        <v>52</v>
      </c>
      <c r="E38" s="32">
        <f aca="true" t="shared" si="4" ref="E38:E43">IF(D38="пленка",IF(C38="300х300мм",67.5,IF(C38="500х500мм",175,318.5)),IF(C38="300х300мм",157.5,IF(C38="500х500мм",400,759)))</f>
        <v>67.5</v>
      </c>
      <c r="F38" s="9"/>
      <c r="G38" s="28">
        <f t="shared" si="3"/>
        <v>0</v>
      </c>
      <c r="H38" s="10"/>
    </row>
    <row r="39" spans="1:8" ht="14.25">
      <c r="A39" s="4" t="s">
        <v>98</v>
      </c>
      <c r="B39" s="5" t="s">
        <v>33</v>
      </c>
      <c r="C39" s="9" t="s">
        <v>65</v>
      </c>
      <c r="D39" s="9" t="s">
        <v>52</v>
      </c>
      <c r="E39" s="32">
        <f t="shared" si="4"/>
        <v>67.5</v>
      </c>
      <c r="F39" s="8"/>
      <c r="G39" s="11">
        <f t="shared" si="3"/>
        <v>0</v>
      </c>
      <c r="H39" s="10"/>
    </row>
    <row r="40" spans="1:8" ht="14.25">
      <c r="A40" s="4" t="s">
        <v>99</v>
      </c>
      <c r="B40" s="5" t="s">
        <v>34</v>
      </c>
      <c r="C40" s="9" t="s">
        <v>65</v>
      </c>
      <c r="D40" s="9" t="s">
        <v>52</v>
      </c>
      <c r="E40" s="32">
        <f t="shared" si="4"/>
        <v>67.5</v>
      </c>
      <c r="F40" s="8"/>
      <c r="G40" s="11">
        <f t="shared" si="3"/>
        <v>0</v>
      </c>
      <c r="H40" s="10"/>
    </row>
    <row r="41" spans="1:8" ht="14.25">
      <c r="A41" s="4" t="s">
        <v>100</v>
      </c>
      <c r="B41" s="5" t="s">
        <v>35</v>
      </c>
      <c r="C41" s="9" t="s">
        <v>65</v>
      </c>
      <c r="D41" s="9" t="s">
        <v>52</v>
      </c>
      <c r="E41" s="32">
        <f t="shared" si="4"/>
        <v>67.5</v>
      </c>
      <c r="F41" s="8"/>
      <c r="G41" s="11">
        <f t="shared" si="3"/>
        <v>0</v>
      </c>
      <c r="H41" s="10"/>
    </row>
    <row r="42" spans="1:8" ht="14.25">
      <c r="A42" s="4" t="s">
        <v>101</v>
      </c>
      <c r="B42" s="5" t="s">
        <v>36</v>
      </c>
      <c r="C42" s="9" t="s">
        <v>65</v>
      </c>
      <c r="D42" s="9" t="s">
        <v>52</v>
      </c>
      <c r="E42" s="32">
        <f t="shared" si="4"/>
        <v>67.5</v>
      </c>
      <c r="F42" s="8"/>
      <c r="G42" s="11">
        <f t="shared" si="3"/>
        <v>0</v>
      </c>
      <c r="H42" s="10"/>
    </row>
    <row r="43" spans="1:8" ht="14.25">
      <c r="A43" s="4" t="s">
        <v>102</v>
      </c>
      <c r="B43" s="5" t="s">
        <v>37</v>
      </c>
      <c r="C43" s="9" t="s">
        <v>65</v>
      </c>
      <c r="D43" s="9" t="s">
        <v>52</v>
      </c>
      <c r="E43" s="32">
        <f t="shared" si="4"/>
        <v>67.5</v>
      </c>
      <c r="F43" s="8"/>
      <c r="G43" s="11">
        <f t="shared" si="3"/>
        <v>0</v>
      </c>
      <c r="H43" s="10"/>
    </row>
    <row r="44" spans="1:8" ht="14.25">
      <c r="A44" s="43" t="s">
        <v>62</v>
      </c>
      <c r="B44" s="44"/>
      <c r="C44" s="17" t="s">
        <v>68</v>
      </c>
      <c r="D44" s="18" t="s">
        <v>52</v>
      </c>
      <c r="E44" s="34" t="s">
        <v>61</v>
      </c>
      <c r="F44" s="34"/>
      <c r="G44" s="34"/>
      <c r="H44" s="35"/>
    </row>
    <row r="45" spans="1:8" ht="14.25">
      <c r="A45" s="47"/>
      <c r="B45" s="48"/>
      <c r="C45" s="19" t="s">
        <v>69</v>
      </c>
      <c r="D45" s="20" t="s">
        <v>54</v>
      </c>
      <c r="E45" s="36"/>
      <c r="F45" s="36"/>
      <c r="G45" s="36"/>
      <c r="H45" s="37"/>
    </row>
    <row r="46" spans="1:8" ht="28.5">
      <c r="A46" s="4" t="s">
        <v>103</v>
      </c>
      <c r="B46" s="5" t="s">
        <v>38</v>
      </c>
      <c r="C46" s="8" t="s">
        <v>68</v>
      </c>
      <c r="D46" s="8" t="s">
        <v>52</v>
      </c>
      <c r="E46" s="32">
        <f>IF(C46="600х400мм",IF(D46="пленка",168,408),IF(D46="пленка",312,768))</f>
        <v>168</v>
      </c>
      <c r="F46" s="8"/>
      <c r="G46" s="11">
        <f t="shared" si="3"/>
        <v>0</v>
      </c>
      <c r="H46" s="10"/>
    </row>
    <row r="47" spans="1:8" ht="14.25">
      <c r="A47" s="4" t="s">
        <v>104</v>
      </c>
      <c r="B47" s="5" t="s">
        <v>39</v>
      </c>
      <c r="C47" s="8" t="s">
        <v>68</v>
      </c>
      <c r="D47" s="8" t="s">
        <v>52</v>
      </c>
      <c r="E47" s="32">
        <f aca="true" t="shared" si="5" ref="E47:E57">IF(C47="600х400мм",IF(D47="пленка",168,408),IF(D47="пленка",312,768))</f>
        <v>168</v>
      </c>
      <c r="F47" s="8"/>
      <c r="G47" s="11">
        <f t="shared" si="3"/>
        <v>0</v>
      </c>
      <c r="H47" s="10"/>
    </row>
    <row r="48" spans="1:8" ht="14.25">
      <c r="A48" s="4" t="s">
        <v>105</v>
      </c>
      <c r="B48" s="5" t="s">
        <v>40</v>
      </c>
      <c r="C48" s="8" t="s">
        <v>68</v>
      </c>
      <c r="D48" s="8" t="s">
        <v>52</v>
      </c>
      <c r="E48" s="32">
        <f t="shared" si="5"/>
        <v>168</v>
      </c>
      <c r="F48" s="8"/>
      <c r="G48" s="11">
        <f t="shared" si="3"/>
        <v>0</v>
      </c>
      <c r="H48" s="10"/>
    </row>
    <row r="49" spans="1:8" ht="14.25">
      <c r="A49" s="4" t="s">
        <v>106</v>
      </c>
      <c r="B49" s="5" t="s">
        <v>41</v>
      </c>
      <c r="C49" s="8" t="s">
        <v>68</v>
      </c>
      <c r="D49" s="8" t="s">
        <v>52</v>
      </c>
      <c r="E49" s="32">
        <f t="shared" si="5"/>
        <v>168</v>
      </c>
      <c r="F49" s="8"/>
      <c r="G49" s="11">
        <f t="shared" si="3"/>
        <v>0</v>
      </c>
      <c r="H49" s="10"/>
    </row>
    <row r="50" spans="1:8" ht="28.5">
      <c r="A50" s="4" t="s">
        <v>107</v>
      </c>
      <c r="B50" s="5" t="s">
        <v>42</v>
      </c>
      <c r="C50" s="8" t="s">
        <v>68</v>
      </c>
      <c r="D50" s="8" t="s">
        <v>52</v>
      </c>
      <c r="E50" s="32">
        <f t="shared" si="5"/>
        <v>168</v>
      </c>
      <c r="F50" s="8"/>
      <c r="G50" s="11">
        <f t="shared" si="3"/>
        <v>0</v>
      </c>
      <c r="H50" s="10"/>
    </row>
    <row r="51" spans="1:8" ht="14.25">
      <c r="A51" s="4" t="s">
        <v>108</v>
      </c>
      <c r="B51" s="5" t="s">
        <v>43</v>
      </c>
      <c r="C51" s="8" t="s">
        <v>68</v>
      </c>
      <c r="D51" s="8" t="s">
        <v>52</v>
      </c>
      <c r="E51" s="32">
        <f t="shared" si="5"/>
        <v>168</v>
      </c>
      <c r="F51" s="8"/>
      <c r="G51" s="11">
        <f t="shared" si="3"/>
        <v>0</v>
      </c>
      <c r="H51" s="10"/>
    </row>
    <row r="52" spans="1:8" ht="28.5">
      <c r="A52" s="4" t="s">
        <v>109</v>
      </c>
      <c r="B52" s="5" t="s">
        <v>44</v>
      </c>
      <c r="C52" s="8" t="s">
        <v>68</v>
      </c>
      <c r="D52" s="8" t="s">
        <v>52</v>
      </c>
      <c r="E52" s="32">
        <f t="shared" si="5"/>
        <v>168</v>
      </c>
      <c r="F52" s="8"/>
      <c r="G52" s="11">
        <f t="shared" si="3"/>
        <v>0</v>
      </c>
      <c r="H52" s="10"/>
    </row>
    <row r="53" spans="1:8" ht="28.5">
      <c r="A53" s="4" t="s">
        <v>110</v>
      </c>
      <c r="B53" s="5" t="s">
        <v>45</v>
      </c>
      <c r="C53" s="8" t="s">
        <v>68</v>
      </c>
      <c r="D53" s="8" t="s">
        <v>52</v>
      </c>
      <c r="E53" s="32">
        <f t="shared" si="5"/>
        <v>168</v>
      </c>
      <c r="F53" s="8"/>
      <c r="G53" s="11">
        <f t="shared" si="3"/>
        <v>0</v>
      </c>
      <c r="H53" s="10"/>
    </row>
    <row r="54" spans="1:8" ht="14.25">
      <c r="A54" s="4" t="s">
        <v>111</v>
      </c>
      <c r="B54" s="5" t="s">
        <v>46</v>
      </c>
      <c r="C54" s="8" t="s">
        <v>68</v>
      </c>
      <c r="D54" s="8" t="s">
        <v>52</v>
      </c>
      <c r="E54" s="32">
        <f t="shared" si="5"/>
        <v>168</v>
      </c>
      <c r="F54" s="8"/>
      <c r="G54" s="11">
        <f t="shared" si="3"/>
        <v>0</v>
      </c>
      <c r="H54" s="10"/>
    </row>
    <row r="55" spans="1:8" ht="42.75">
      <c r="A55" s="4" t="s">
        <v>112</v>
      </c>
      <c r="B55" s="5" t="s">
        <v>47</v>
      </c>
      <c r="C55" s="8" t="s">
        <v>68</v>
      </c>
      <c r="D55" s="8" t="s">
        <v>52</v>
      </c>
      <c r="E55" s="32">
        <f t="shared" si="5"/>
        <v>168</v>
      </c>
      <c r="F55" s="8"/>
      <c r="G55" s="11">
        <f t="shared" si="3"/>
        <v>0</v>
      </c>
      <c r="H55" s="10"/>
    </row>
    <row r="56" spans="1:8" ht="42.75">
      <c r="A56" s="4" t="s">
        <v>113</v>
      </c>
      <c r="B56" s="5" t="s">
        <v>48</v>
      </c>
      <c r="C56" s="8" t="s">
        <v>68</v>
      </c>
      <c r="D56" s="8" t="s">
        <v>52</v>
      </c>
      <c r="E56" s="32">
        <f t="shared" si="5"/>
        <v>168</v>
      </c>
      <c r="F56" s="8"/>
      <c r="G56" s="11">
        <f t="shared" si="3"/>
        <v>0</v>
      </c>
      <c r="H56" s="10"/>
    </row>
    <row r="57" spans="1:8" ht="28.5">
      <c r="A57" s="4" t="s">
        <v>114</v>
      </c>
      <c r="B57" s="5" t="s">
        <v>49</v>
      </c>
      <c r="C57" s="8" t="s">
        <v>68</v>
      </c>
      <c r="D57" s="8" t="s">
        <v>52</v>
      </c>
      <c r="E57" s="32">
        <f t="shared" si="5"/>
        <v>168</v>
      </c>
      <c r="F57" s="8"/>
      <c r="G57" s="11">
        <f t="shared" si="3"/>
        <v>0</v>
      </c>
      <c r="H57" s="21"/>
    </row>
    <row r="58" spans="1:8" ht="14.25">
      <c r="A58" s="43" t="s">
        <v>62</v>
      </c>
      <c r="B58" s="44"/>
      <c r="C58" s="17" t="s">
        <v>70</v>
      </c>
      <c r="D58" s="18" t="s">
        <v>52</v>
      </c>
      <c r="E58" s="34" t="s">
        <v>61</v>
      </c>
      <c r="F58" s="34"/>
      <c r="G58" s="34"/>
      <c r="H58" s="35"/>
    </row>
    <row r="59" spans="1:8" ht="14.25">
      <c r="A59" s="47"/>
      <c r="B59" s="48"/>
      <c r="C59" s="19" t="s">
        <v>71</v>
      </c>
      <c r="D59" s="20" t="s">
        <v>54</v>
      </c>
      <c r="E59" s="36"/>
      <c r="F59" s="36"/>
      <c r="G59" s="36"/>
      <c r="H59" s="37"/>
    </row>
    <row r="60" spans="1:8" ht="14.25">
      <c r="A60" s="4" t="s">
        <v>115</v>
      </c>
      <c r="B60" s="5" t="s">
        <v>50</v>
      </c>
      <c r="C60" s="8" t="s">
        <v>70</v>
      </c>
      <c r="D60" s="8" t="s">
        <v>54</v>
      </c>
      <c r="E60" s="32">
        <f>IF(C60="600х300мм",IF(D60="пленка",126,306),IF(D60="пленка",208,496))</f>
        <v>306</v>
      </c>
      <c r="F60" s="8"/>
      <c r="G60" s="11">
        <f t="shared" si="3"/>
        <v>0</v>
      </c>
      <c r="H60" s="21"/>
    </row>
    <row r="61" spans="1:8" ht="14.25">
      <c r="A61" s="4" t="s">
        <v>116</v>
      </c>
      <c r="B61" s="5" t="s">
        <v>51</v>
      </c>
      <c r="C61" s="8" t="s">
        <v>70</v>
      </c>
      <c r="D61" s="8" t="s">
        <v>52</v>
      </c>
      <c r="E61" s="32">
        <f>IF(C61="600х300мм",IF(D61="пленка",126,306),IF(D61="пленка",208,496))</f>
        <v>126</v>
      </c>
      <c r="F61" s="8"/>
      <c r="G61" s="11">
        <f t="shared" si="3"/>
        <v>0</v>
      </c>
      <c r="H61" s="21"/>
    </row>
    <row r="62" spans="1:8" ht="15.75" customHeight="1">
      <c r="A62" s="42" t="s">
        <v>6</v>
      </c>
      <c r="B62" s="42"/>
      <c r="C62" s="42"/>
      <c r="D62" s="42"/>
      <c r="E62" s="42"/>
      <c r="F62" s="30">
        <f>SUM(F9:F26,F29:F34,F38:F43,F46:F57,F60:F61)</f>
        <v>0</v>
      </c>
      <c r="G62" s="31">
        <f>SUM(G9:G26,G29:G34,G38:G43,G46:G57,G60:G61)</f>
        <v>0</v>
      </c>
      <c r="H62" s="4"/>
    </row>
  </sheetData>
  <sheetProtection password="CF66" sheet="1" objects="1" scenarios="1"/>
  <mergeCells count="18">
    <mergeCell ref="E58:H59"/>
    <mergeCell ref="E3:F3"/>
    <mergeCell ref="E4:F4"/>
    <mergeCell ref="E5:F5"/>
    <mergeCell ref="A3:D5"/>
    <mergeCell ref="E7:H8"/>
    <mergeCell ref="A7:B8"/>
    <mergeCell ref="A27:B28"/>
    <mergeCell ref="E27:H28"/>
    <mergeCell ref="A2:H2"/>
    <mergeCell ref="A1:H1"/>
    <mergeCell ref="G3:H5"/>
    <mergeCell ref="A62:E62"/>
    <mergeCell ref="A35:B37"/>
    <mergeCell ref="E35:H37"/>
    <mergeCell ref="A44:B45"/>
    <mergeCell ref="E44:H45"/>
    <mergeCell ref="A58:B59"/>
  </mergeCells>
  <dataValidations count="10">
    <dataValidation type="list" allowBlank="1" showInputMessage="1" showErrorMessage="1" sqref="C38:C43">
      <formula1>$C$35:$C$37</formula1>
    </dataValidation>
    <dataValidation type="list" allowBlank="1" showInputMessage="1" showErrorMessage="1" sqref="D38:D43">
      <formula1>$D$35:$D$36</formula1>
    </dataValidation>
    <dataValidation type="list" allowBlank="1" showInputMessage="1" showErrorMessage="1" sqref="C46:C57">
      <formula1>$C$44:$C$45</formula1>
    </dataValidation>
    <dataValidation type="list" allowBlank="1" showInputMessage="1" showErrorMessage="1" sqref="D46:D57">
      <formula1>$D$44:$D$45</formula1>
    </dataValidation>
    <dataValidation type="list" allowBlank="1" showInputMessage="1" showErrorMessage="1" sqref="C60:C61">
      <formula1>$C$58:$C$59</formula1>
    </dataValidation>
    <dataValidation type="list" allowBlank="1" showInputMessage="1" showErrorMessage="1" sqref="D60:D61">
      <formula1>$D$58:$D$59</formula1>
    </dataValidation>
    <dataValidation type="list" allowBlank="1" showInputMessage="1" showErrorMessage="1" sqref="C9:C26">
      <formula1>$C$7:$C$8</formula1>
    </dataValidation>
    <dataValidation type="list" allowBlank="1" showInputMessage="1" showErrorMessage="1" sqref="D9:D26">
      <formula1>$D$7:$D$8</formula1>
    </dataValidation>
    <dataValidation type="list" allowBlank="1" showInputMessage="1" showErrorMessage="1" sqref="C29:C34">
      <formula1>$C$27:$C$28</formula1>
    </dataValidation>
    <dataValidation type="list" allowBlank="1" showInputMessage="1" showErrorMessage="1" sqref="D29:D34">
      <formula1>$D$27:$D$28</formula1>
    </dataValidation>
  </dataValidations>
  <hyperlinks>
    <hyperlink ref="E5" r:id="rId1" display="magazinot@mail.ru"/>
    <hyperlink ref="E3" r:id="rId2" display="www.magazinot.ru"/>
  </hyperlink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magazinot</cp:lastModifiedBy>
  <cp:lastPrinted>2012-01-05T09:03:10Z</cp:lastPrinted>
  <dcterms:created xsi:type="dcterms:W3CDTF">2011-04-17T14:46:35Z</dcterms:created>
  <dcterms:modified xsi:type="dcterms:W3CDTF">2012-01-05T09:03:31Z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